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8_{4C015B18-54AD-524F-9718-69B77CDB9406}" xr6:coauthVersionLast="47" xr6:coauthVersionMax="47" xr10:uidLastSave="{00000000-0000-0000-0000-000000000000}"/>
  <bookViews>
    <workbookView xWindow="1480" yWindow="2000" windowWidth="25540" windowHeight="12680" xr2:uid="{3C0110E6-EA9C-064E-A165-8D5542ABE27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F46" i="1"/>
  <c r="F42" i="1"/>
  <c r="F40" i="1" s="1"/>
  <c r="F39" i="1" s="1"/>
  <c r="F100" i="1"/>
  <c r="F99" i="1" s="1"/>
  <c r="F98" i="1" s="1"/>
  <c r="F95" i="1"/>
  <c r="F94" i="1" s="1"/>
  <c r="F93" i="1" s="1"/>
  <c r="F91" i="1"/>
  <c r="F90" i="1"/>
  <c r="F88" i="1" s="1"/>
  <c r="F87" i="1" s="1"/>
  <c r="F86" i="1" s="1"/>
  <c r="F85" i="1"/>
  <c r="F84" i="1"/>
  <c r="F80" i="1"/>
  <c r="F78" i="1" s="1"/>
  <c r="F77" i="1" s="1"/>
  <c r="F74" i="1"/>
  <c r="F71" i="1"/>
  <c r="F68" i="1"/>
  <c r="F65" i="1"/>
  <c r="F62" i="1"/>
  <c r="F59" i="1"/>
  <c r="F58" i="1"/>
  <c r="F56" i="1" s="1"/>
  <c r="F52" i="1"/>
  <c r="F51" i="1"/>
  <c r="F33" i="1"/>
  <c r="F31" i="1" s="1"/>
  <c r="F30" i="1" s="1"/>
  <c r="F29" i="1" s="1"/>
  <c r="F28" i="1" s="1"/>
  <c r="F26" i="1" s="1"/>
  <c r="F22" i="1"/>
  <c r="F19" i="1"/>
  <c r="F15" i="1"/>
  <c r="F92" i="1" l="1"/>
  <c r="F82" i="1"/>
  <c r="F18" i="1"/>
  <c r="F17" i="1" s="1"/>
  <c r="F16" i="1" s="1"/>
  <c r="F44" i="1"/>
  <c r="F43" i="1" s="1"/>
  <c r="F13" i="1"/>
  <c r="F12" i="1" s="1"/>
  <c r="F11" i="1" s="1"/>
  <c r="F10" i="1" s="1"/>
  <c r="F48" i="1"/>
  <c r="F47" i="1" s="1"/>
  <c r="F55" i="1"/>
  <c r="F54" i="1" s="1"/>
  <c r="F53" i="1" s="1"/>
  <c r="F38" i="1" l="1"/>
  <c r="F37" i="1" s="1"/>
  <c r="F35" i="1" s="1"/>
  <c r="F8" i="1"/>
  <c r="F7" i="1" l="1"/>
  <c r="F6" i="1" s="1"/>
</calcChain>
</file>

<file path=xl/sharedStrings.xml><?xml version="1.0" encoding="utf-8"?>
<sst xmlns="http://schemas.openxmlformats.org/spreadsheetml/2006/main" count="162" uniqueCount="100">
  <si>
    <t>Kode</t>
  </si>
  <si>
    <t>Uraian</t>
  </si>
  <si>
    <t>Vol</t>
  </si>
  <si>
    <t>Satuan</t>
  </si>
  <si>
    <t>Harga</t>
  </si>
  <si>
    <t>Jumlah</t>
  </si>
  <si>
    <t>023.17.DK</t>
  </si>
  <si>
    <t>Program Pendidikan Tinggi</t>
  </si>
  <si>
    <t>Peningkatan Kualitas dan Kapasitas Perguruan Tinggi</t>
  </si>
  <si>
    <t>4471.CAA</t>
  </si>
  <si>
    <t>Sarana Bidang Pendidikan</t>
  </si>
  <si>
    <t>Paket</t>
  </si>
  <si>
    <t>(Lokasi :13.51-KOTA PONTIANAK) (KDIB=00 Base Line)</t>
  </si>
  <si>
    <t>4471.CAA.001</t>
  </si>
  <si>
    <t>Sarana Pendukung Perkantoran (PNBP/BLU)</t>
  </si>
  <si>
    <t>Pengadaan Sarana Pendukung Perkantoran</t>
  </si>
  <si>
    <t>A</t>
  </si>
  <si>
    <t>Pengadaan Alat Pendukung Perkantoran</t>
  </si>
  <si>
    <t>Belanja Modal Fisik Lainya</t>
  </si>
  <si>
    <t>(KPPN.042-Pontianak)</t>
  </si>
  <si>
    <t>4471.CAA.002</t>
  </si>
  <si>
    <t>Belanja Barang</t>
  </si>
  <si>
    <t xml:space="preserve">00.00. 01 -Pengadaan Barang Peralatan Pendukung Perkantoran LPPPM </t>
  </si>
  <si>
    <t>Unit</t>
  </si>
  <si>
    <t>Belanja Modal Peralatan dan Mesin - BLU</t>
  </si>
  <si>
    <t xml:space="preserve">00.00. 10 -Biaya Pengadaan Alat Pendidikan Pendukung Perkantoran LPPPM </t>
  </si>
  <si>
    <t>Jumlah Komponen Pendukung</t>
  </si>
  <si>
    <t>4471.CBJ</t>
  </si>
  <si>
    <t>Prasarana Bidang Pendidikan Tinggi</t>
  </si>
  <si>
    <t>unit</t>
  </si>
  <si>
    <t>4471.CBJ.002</t>
  </si>
  <si>
    <t>Prasarana Pendukung Perkantoran (PNBP/BLU)</t>
  </si>
  <si>
    <t>Pengadaan Prasarana Pendukung Perkantoran</t>
  </si>
  <si>
    <t>Pembangunan/ Pemeliharaan Gedung dan Bangunan Pendukung Perkantoran</t>
  </si>
  <si>
    <t>Belanja Modal Gedung dan Bangunan - BLU</t>
  </si>
  <si>
    <t xml:space="preserve">00.00. 09 -Biaya Pembangunan/ Pemeliharaan Gedung dan Bangunan Pendukung Perkantoran LPPPM </t>
  </si>
  <si>
    <t>M2</t>
  </si>
  <si>
    <t>4471.DBA</t>
  </si>
  <si>
    <t>Pendidikan Tinggi</t>
  </si>
  <si>
    <t>Orang</t>
  </si>
  <si>
    <t>4471.DBA.001</t>
  </si>
  <si>
    <t>Layanan Pendidikan (PNBP/BLU)</t>
  </si>
  <si>
    <t>Penyelenggaraan Layanan Pendidikan Perguruan Tinggi</t>
  </si>
  <si>
    <t>C</t>
  </si>
  <si>
    <t>Wisuda/Yudium dan Tracer Study</t>
  </si>
  <si>
    <t>Belanja Penyediaan Barang dan Jasa BLU Lainnya</t>
  </si>
  <si>
    <t xml:space="preserve">00.00. 06 -Biaya Belanja Penyediaan Barang Lainnya Kegiatan Tracer Studi LPPPM </t>
  </si>
  <si>
    <t>Tahun</t>
  </si>
  <si>
    <t>H</t>
  </si>
  <si>
    <t>Pengembangan Kurikulum Dan Kualitas Mutu Akademik Berbasis Kasus (case Methode)</t>
  </si>
  <si>
    <t xml:space="preserve">00.00. 05 -Biaya Belanja Penyediaan Barang Lainnya Kegiatan Pengembangan Kurikulum Berbasis Kasus LPPPM </t>
  </si>
  <si>
    <t>K</t>
  </si>
  <si>
    <t>Akreditasi Nasional dan Akreditasi Internasional Prodi</t>
  </si>
  <si>
    <t xml:space="preserve">00.00. 07 -Belanja Penyediaan Barang Lainnya Kegiatan Akreditasi Fakultas LPPPM </t>
  </si>
  <si>
    <t>00.00. 07 -Belanja Penyediaan Barang Lainnya Kegiatan Persiapan Akreditasi Institusi</t>
  </si>
  <si>
    <t>00.00. 07 -Belanja Penyediaan Barang Lainnya Kegiatan Beban Kerja Dosen</t>
  </si>
  <si>
    <t>4471.DBA.003</t>
  </si>
  <si>
    <t>Dukungan Operasional Pembelajaran (PNBP/BLU)</t>
  </si>
  <si>
    <t>Penyelenggaraan Dukungan Operasional Pembelajaran</t>
  </si>
  <si>
    <t>Penyelenggaraan Operasional Perkantoran</t>
  </si>
  <si>
    <t>Belanja Gaji dan Tunjangan</t>
  </si>
  <si>
    <t xml:space="preserve">00.00. 13 -Biaya Belanja Gaji dan Tunjangan Kegiatan Penyelenggaraan Operasional Perkantoran LPPPM </t>
  </si>
  <si>
    <t xml:space="preserve">00.00. 13 -Biaya Belanja Barang Penyelenggaraan Operasional Perkantoran LPPPM </t>
  </si>
  <si>
    <t>Belanja Perjalanan</t>
  </si>
  <si>
    <t xml:space="preserve">00.00. 13 -Biaya Perjalanan LPPPM </t>
  </si>
  <si>
    <t xml:space="preserve">00.00. 13 -Biaya Belanja Penyediaan Barang Lainnya Kegiatan Operasional Perkantoran LPPPM </t>
  </si>
  <si>
    <t>Belanja Barang Persediaan Barang Konsumsi - BLU</t>
  </si>
  <si>
    <t xml:space="preserve">00.00. 13 -Biaya Belanja Barang Persediaan LPPPM </t>
  </si>
  <si>
    <t>Bulan</t>
  </si>
  <si>
    <t>Belanja Barang Persediaan Pita Cukai, Materai dan Leges - BLU</t>
  </si>
  <si>
    <t xml:space="preserve">00.00. 11 -Biaya Pembelian Materai Fakultas LPPPM </t>
  </si>
  <si>
    <t>Belanja Barang BLU - Penanganan Pandemi COVID-19</t>
  </si>
  <si>
    <t xml:space="preserve">00.00. 13 -Biaya pembelian bahan penanganan COVID-19 (Masker, handsanitizer, dll) LPPPM </t>
  </si>
  <si>
    <t>Pembayaran Honor Tenaga Kependidikan Non PNS</t>
  </si>
  <si>
    <t xml:space="preserve">00.00. 12 -Biaya Pembayaran Honor Tenaga Kontrak LPPPM 4 Orang x 12 Bulan </t>
  </si>
  <si>
    <t>E</t>
  </si>
  <si>
    <t>Pemeliharaan Sarana dan Prasarana</t>
  </si>
  <si>
    <t>Belanja Pemeliharaan</t>
  </si>
  <si>
    <t>00.00. 13 -Biaya Belanja Pemeliharaan Gedung dan Halaman</t>
  </si>
  <si>
    <t>00.00. 13 -Biaya Belanja Pemeliharaan Peralatan Dan Mesin</t>
  </si>
  <si>
    <t>Pelaksanaan Layanan Pengembangan Sistem Tata Kelola, Kelembagaan, dan SDM</t>
  </si>
  <si>
    <t xml:space="preserve">Seminar/Pelatihan/Workshop/Sertifikasi Kompetensi dan Pengembangan Mutu SDM </t>
  </si>
  <si>
    <t xml:space="preserve">00.00. 11 -Biaya Belanja Penyediaan Barang Lainnya Kegiatan Pelaksanaan Pengembangan SDM LPPPM </t>
  </si>
  <si>
    <t>00.00. 11 -Biaya Belanja Penyediaan Barang Lainnya Kegiatan Pelaksanaan Pengembangan SDM LPPPM (Pelatihan PEKERTi, AA, PA)</t>
  </si>
  <si>
    <t>4471.DBA.004</t>
  </si>
  <si>
    <t>Penelitian dan Pengabdian Masyarakat (PNBP/BLU)</t>
  </si>
  <si>
    <t>Penelitian</t>
  </si>
  <si>
    <t>Pelaksanaan Penelitian Berbasis Output</t>
  </si>
  <si>
    <t xml:space="preserve">00.00. 12 -Biaya Kegiatan Pelaksanaan Penelitian LPPPM </t>
  </si>
  <si>
    <t>Judul</t>
  </si>
  <si>
    <t>Pengabdian Kepada Masyarakat</t>
  </si>
  <si>
    <t>Pelaksanaan PKM yang diterapkan pada Masyarakat</t>
  </si>
  <si>
    <t xml:space="preserve">00.00. 11 -Biaya Kegiatan Pelaksanaan Pengabdian Kepada Masyarakat LPPPM </t>
  </si>
  <si>
    <t>Pontianak</t>
  </si>
  <si>
    <t>Ketua,</t>
  </si>
  <si>
    <t>Dr. Sulistyarini, M.Si</t>
  </si>
  <si>
    <t>NIP. 196511171990032001</t>
  </si>
  <si>
    <t>TAHUN ANGGARAN 2022</t>
  </si>
  <si>
    <t>RINCIAN ANGGARAN LEMBAGA PENGEMBANGAN PEMBELAJARAN DAN PENJAMINAN MUTU</t>
  </si>
  <si>
    <t>00.00. 10 -Biaya Pengadaan Software keperluan Pusat Penjaminan Mutu, Pusat Pengembangan Karir, BKD, Pusat E-Learning dan LPPPM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</si>
</sst>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5" formatCode="[$-421]dd\ mmmm\ yyyy;@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67809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ADFE1"/>
        <bgColor indexed="64"/>
      </patternFill>
    </fill>
    <fill>
      <patternFill patternType="solid">
        <fgColor rgb="FFECF0F1"/>
        <bgColor indexed="64"/>
      </patternFill>
    </fill>
    <fill>
      <patternFill patternType="solid">
        <fgColor rgb="FFE4E9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41" fontId="0" fillId="0" borderId="0" xfId="1" applyFont="1"/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3" fontId="0" fillId="3" borderId="0" xfId="0" applyNumberFormat="1" applyFill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3" fontId="3" fillId="0" borderId="0" xfId="0" applyNumberFormat="1" applyFont="1" applyAlignment="1">
      <alignment horizontal="right" vertical="center" wrapText="1"/>
    </xf>
    <xf numFmtId="0" fontId="4" fillId="5" borderId="0" xfId="0" applyFont="1" applyFill="1" applyAlignment="1">
      <alignment horizontal="left" vertical="center" wrapText="1" indent="1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horizontal="right" vertical="center" wrapText="1"/>
    </xf>
    <xf numFmtId="0" fontId="0" fillId="5" borderId="0" xfId="0" applyFill="1" applyAlignment="1">
      <alignment vertical="center" wrapText="1"/>
    </xf>
    <xf numFmtId="3" fontId="4" fillId="5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4" fillId="6" borderId="0" xfId="0" applyFont="1" applyFill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2" fillId="7" borderId="0" xfId="0" applyFont="1" applyFill="1" applyAlignment="1">
      <alignment horizontal="left" vertical="center" wrapText="1" indent="5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0" fontId="4" fillId="8" borderId="0" xfId="0" applyFont="1" applyFill="1" applyAlignment="1">
      <alignment horizontal="left" vertical="center" wrapText="1" indent="5"/>
    </xf>
    <xf numFmtId="0" fontId="3" fillId="0" borderId="0" xfId="0" applyFont="1" applyAlignment="1">
      <alignment horizontal="left" vertical="center" wrapText="1" indent="3"/>
    </xf>
    <xf numFmtId="3" fontId="0" fillId="0" borderId="0" xfId="0" applyNumberFormat="1" applyAlignment="1">
      <alignment horizontal="right" vertical="center" wrapText="1"/>
    </xf>
    <xf numFmtId="0" fontId="5" fillId="0" borderId="0" xfId="0" applyFont="1"/>
    <xf numFmtId="0" fontId="4" fillId="9" borderId="0" xfId="0" applyFont="1" applyFill="1" applyAlignment="1">
      <alignment horizontal="left" vertical="center" wrapText="1" indent="1"/>
    </xf>
    <xf numFmtId="0" fontId="4" fillId="9" borderId="0" xfId="0" applyFont="1" applyFill="1" applyAlignment="1">
      <alignment vertical="center" wrapText="1"/>
    </xf>
    <xf numFmtId="0" fontId="4" fillId="9" borderId="0" xfId="0" applyFont="1" applyFill="1" applyAlignment="1">
      <alignment horizontal="right" vertical="center" wrapText="1"/>
    </xf>
    <xf numFmtId="0" fontId="0" fillId="9" borderId="0" xfId="0" applyFill="1" applyAlignment="1">
      <alignment vertical="center" wrapText="1"/>
    </xf>
    <xf numFmtId="3" fontId="4" fillId="9" borderId="0" xfId="0" applyNumberFormat="1" applyFont="1" applyFill="1" applyAlignment="1">
      <alignment horizontal="right" vertical="center" wrapText="1"/>
    </xf>
    <xf numFmtId="165" fontId="0" fillId="0" borderId="0" xfId="0" applyNumberFormat="1"/>
    <xf numFmtId="0" fontId="6" fillId="10" borderId="0" xfId="0" applyFont="1" applyFill="1" applyAlignment="1">
      <alignment horizontal="center" vertical="center"/>
    </xf>
    <xf numFmtId="0" fontId="7" fillId="0" borderId="0" xfId="0" applyFont="1"/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3" fontId="0" fillId="0" borderId="0" xfId="0" applyNumberFormat="1" applyFill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 indent="5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 indent="3"/>
    </xf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 indent="1"/>
    </xf>
    <xf numFmtId="0" fontId="4" fillId="0" borderId="0" xfId="0" applyFont="1" applyFill="1" applyAlignment="1">
      <alignment horizontal="right" vertical="center" wrapText="1"/>
    </xf>
    <xf numFmtId="3" fontId="4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left" vertical="center" wrapText="1" indent="5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3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4F1D4-EFD3-C949-9375-E2FCA3A8FC1A}">
  <dimension ref="A1:F113"/>
  <sheetViews>
    <sheetView tabSelected="1" view="pageBreakPreview" topLeftCell="A37" zoomScale="92" zoomScaleNormal="100" zoomScaleSheetLayoutView="92" workbookViewId="0">
      <selection activeCell="F37" sqref="F37"/>
    </sheetView>
  </sheetViews>
  <sheetFormatPr baseColWidth="10" defaultRowHeight="16" x14ac:dyDescent="0.2"/>
  <cols>
    <col min="1" max="1" width="12.5" bestFit="1" customWidth="1"/>
    <col min="2" max="2" width="54.5" customWidth="1"/>
    <col min="3" max="3" width="6.83203125" customWidth="1"/>
    <col min="4" max="4" width="7.5" bestFit="1" customWidth="1"/>
    <col min="5" max="5" width="12.6640625" bestFit="1" customWidth="1"/>
    <col min="6" max="6" width="18" bestFit="1" customWidth="1"/>
  </cols>
  <sheetData>
    <row r="1" spans="1:6" x14ac:dyDescent="0.2">
      <c r="A1" s="34" t="s">
        <v>98</v>
      </c>
      <c r="B1" s="35"/>
      <c r="C1" s="35"/>
      <c r="D1" s="35"/>
      <c r="E1" s="35"/>
      <c r="F1" s="35"/>
    </row>
    <row r="2" spans="1:6" x14ac:dyDescent="0.2">
      <c r="A2" s="34" t="s">
        <v>97</v>
      </c>
      <c r="B2" s="35"/>
      <c r="C2" s="35"/>
      <c r="D2" s="35"/>
      <c r="E2" s="35"/>
      <c r="F2" s="35"/>
    </row>
    <row r="3" spans="1:6" x14ac:dyDescent="0.2">
      <c r="A3" s="1"/>
    </row>
    <row r="4" spans="1:6" x14ac:dyDescent="0.2">
      <c r="F4" s="2"/>
    </row>
    <row r="5" spans="1:6" x14ac:dyDescent="0.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1:6" ht="17" x14ac:dyDescent="0.2">
      <c r="A6" s="3" t="s">
        <v>6</v>
      </c>
      <c r="B6" s="4" t="s">
        <v>7</v>
      </c>
      <c r="C6" s="4"/>
      <c r="D6" s="4"/>
      <c r="E6" s="4"/>
      <c r="F6" s="5">
        <f>F7</f>
        <v>4571440000</v>
      </c>
    </row>
    <row r="7" spans="1:6" x14ac:dyDescent="0.2">
      <c r="A7" s="6">
        <v>4471</v>
      </c>
      <c r="B7" s="7" t="s">
        <v>8</v>
      </c>
      <c r="C7" s="7"/>
      <c r="D7" s="8"/>
      <c r="E7" s="7"/>
      <c r="F7" s="9">
        <f>F8+F26+F35</f>
        <v>4571440000</v>
      </c>
    </row>
    <row r="8" spans="1:6" ht="17" x14ac:dyDescent="0.2">
      <c r="A8" s="10" t="s">
        <v>9</v>
      </c>
      <c r="B8" s="11" t="s">
        <v>10</v>
      </c>
      <c r="C8" s="12">
        <v>2</v>
      </c>
      <c r="D8" s="13" t="s">
        <v>11</v>
      </c>
      <c r="E8" s="11"/>
      <c r="F8" s="14">
        <f>F16+F10</f>
        <v>595000000</v>
      </c>
    </row>
    <row r="9" spans="1:6" ht="17" x14ac:dyDescent="0.2">
      <c r="A9" s="8"/>
      <c r="B9" s="8" t="s">
        <v>12</v>
      </c>
      <c r="C9" s="8"/>
      <c r="D9" s="8"/>
      <c r="E9" s="8"/>
      <c r="F9" s="15"/>
    </row>
    <row r="10" spans="1:6" ht="17" x14ac:dyDescent="0.2">
      <c r="A10" s="36" t="s">
        <v>13</v>
      </c>
      <c r="B10" s="36" t="s">
        <v>14</v>
      </c>
      <c r="C10" s="36">
        <v>1</v>
      </c>
      <c r="D10" s="36" t="s">
        <v>11</v>
      </c>
      <c r="E10" s="36"/>
      <c r="F10" s="38">
        <f>F11</f>
        <v>500000000</v>
      </c>
    </row>
    <row r="11" spans="1:6" ht="17" x14ac:dyDescent="0.2">
      <c r="A11" s="36">
        <v>51</v>
      </c>
      <c r="B11" s="36" t="s">
        <v>15</v>
      </c>
      <c r="C11" s="36">
        <v>0</v>
      </c>
      <c r="D11" s="36"/>
      <c r="E11" s="36"/>
      <c r="F11" s="38">
        <f>F12</f>
        <v>500000000</v>
      </c>
    </row>
    <row r="12" spans="1:6" ht="17" x14ac:dyDescent="0.2">
      <c r="A12" s="36" t="s">
        <v>16</v>
      </c>
      <c r="B12" s="36" t="s">
        <v>17</v>
      </c>
      <c r="C12" s="36"/>
      <c r="D12" s="36"/>
      <c r="E12" s="36"/>
      <c r="F12" s="38">
        <f>F13</f>
        <v>500000000</v>
      </c>
    </row>
    <row r="13" spans="1:6" x14ac:dyDescent="0.2">
      <c r="A13" s="51">
        <v>537115</v>
      </c>
      <c r="B13" s="42" t="s">
        <v>18</v>
      </c>
      <c r="C13" s="42"/>
      <c r="D13" s="36"/>
      <c r="E13" s="42"/>
      <c r="F13" s="43">
        <f>SUM(F14:F15)</f>
        <v>500000000</v>
      </c>
    </row>
    <row r="14" spans="1:6" ht="17" x14ac:dyDescent="0.2">
      <c r="A14" s="36"/>
      <c r="B14" s="36" t="s">
        <v>19</v>
      </c>
      <c r="C14" s="36"/>
      <c r="D14" s="36"/>
      <c r="E14" s="36"/>
      <c r="F14" s="37"/>
    </row>
    <row r="15" spans="1:6" ht="51" x14ac:dyDescent="0.2">
      <c r="A15" s="36"/>
      <c r="B15" s="36" t="s">
        <v>99</v>
      </c>
      <c r="C15" s="37">
        <v>1</v>
      </c>
      <c r="D15" s="36" t="s">
        <v>47</v>
      </c>
      <c r="E15" s="38">
        <v>500000000</v>
      </c>
      <c r="F15" s="38">
        <f>C15*E15</f>
        <v>500000000</v>
      </c>
    </row>
    <row r="16" spans="1:6" ht="32" x14ac:dyDescent="0.2">
      <c r="A16" s="16" t="s">
        <v>20</v>
      </c>
      <c r="B16" s="17" t="s">
        <v>14</v>
      </c>
      <c r="C16" s="18">
        <v>1</v>
      </c>
      <c r="D16" s="8" t="s">
        <v>11</v>
      </c>
      <c r="E16" s="17"/>
      <c r="F16" s="19">
        <f>F17</f>
        <v>95000000</v>
      </c>
    </row>
    <row r="17" spans="1:6" x14ac:dyDescent="0.2">
      <c r="A17" s="20">
        <v>51</v>
      </c>
      <c r="B17" s="21" t="s">
        <v>15</v>
      </c>
      <c r="C17" s="22">
        <v>0</v>
      </c>
      <c r="D17" s="8"/>
      <c r="E17" s="21"/>
      <c r="F17" s="23">
        <f>F18</f>
        <v>95000000</v>
      </c>
    </row>
    <row r="18" spans="1:6" x14ac:dyDescent="0.2">
      <c r="A18" s="24" t="s">
        <v>16</v>
      </c>
      <c r="B18" s="17" t="s">
        <v>17</v>
      </c>
      <c r="C18" s="17"/>
      <c r="D18" s="8"/>
      <c r="E18" s="17"/>
      <c r="F18" s="19">
        <f>F19+F22</f>
        <v>95000000</v>
      </c>
    </row>
    <row r="19" spans="1:6" x14ac:dyDescent="0.2">
      <c r="A19" s="25">
        <v>525112</v>
      </c>
      <c r="B19" s="7" t="s">
        <v>21</v>
      </c>
      <c r="C19" s="7"/>
      <c r="D19" s="8"/>
      <c r="E19" s="7"/>
      <c r="F19" s="9">
        <f>F21</f>
        <v>30000000</v>
      </c>
    </row>
    <row r="20" spans="1:6" ht="17" x14ac:dyDescent="0.2">
      <c r="A20" s="8"/>
      <c r="B20" s="8" t="s">
        <v>19</v>
      </c>
      <c r="C20" s="8"/>
      <c r="D20" s="8"/>
      <c r="E20" s="8"/>
      <c r="F20" s="15"/>
    </row>
    <row r="21" spans="1:6" ht="34" x14ac:dyDescent="0.2">
      <c r="A21" s="8"/>
      <c r="B21" s="8" t="s">
        <v>22</v>
      </c>
      <c r="C21" s="15">
        <v>60</v>
      </c>
      <c r="D21" s="8" t="s">
        <v>23</v>
      </c>
      <c r="E21" s="26">
        <v>500000</v>
      </c>
      <c r="F21" s="26">
        <v>30000000</v>
      </c>
    </row>
    <row r="22" spans="1:6" x14ac:dyDescent="0.2">
      <c r="A22" s="25">
        <v>537112</v>
      </c>
      <c r="B22" s="7" t="s">
        <v>24</v>
      </c>
      <c r="C22" s="7"/>
      <c r="D22" s="8"/>
      <c r="E22" s="7"/>
      <c r="F22" s="9">
        <f>F24</f>
        <v>65000000</v>
      </c>
    </row>
    <row r="23" spans="1:6" ht="17" x14ac:dyDescent="0.2">
      <c r="A23" s="8"/>
      <c r="B23" s="8" t="s">
        <v>19</v>
      </c>
      <c r="C23" s="8"/>
      <c r="D23" s="8"/>
      <c r="E23" s="8"/>
      <c r="F23" s="15"/>
    </row>
    <row r="24" spans="1:6" ht="34" x14ac:dyDescent="0.2">
      <c r="A24" s="8"/>
      <c r="B24" s="8" t="s">
        <v>25</v>
      </c>
      <c r="C24" s="15">
        <v>30</v>
      </c>
      <c r="D24" s="8" t="s">
        <v>23</v>
      </c>
      <c r="E24" s="26">
        <v>2166667</v>
      </c>
      <c r="F24" s="26">
        <v>65000000</v>
      </c>
    </row>
    <row r="25" spans="1:6" ht="17" x14ac:dyDescent="0.2">
      <c r="A25" s="8"/>
      <c r="B25" s="8" t="s">
        <v>26</v>
      </c>
      <c r="C25" s="8"/>
      <c r="D25" s="8"/>
      <c r="E25" s="8"/>
      <c r="F25" s="15"/>
    </row>
    <row r="26" spans="1:6" ht="17" x14ac:dyDescent="0.2">
      <c r="A26" s="10" t="s">
        <v>27</v>
      </c>
      <c r="B26" s="11" t="s">
        <v>28</v>
      </c>
      <c r="C26" s="12">
        <v>11</v>
      </c>
      <c r="D26" s="13" t="s">
        <v>29</v>
      </c>
      <c r="E26" s="11"/>
      <c r="F26" s="14">
        <f>F28</f>
        <v>350000000</v>
      </c>
    </row>
    <row r="27" spans="1:6" ht="17" x14ac:dyDescent="0.2">
      <c r="A27" s="36"/>
      <c r="B27" s="36" t="s">
        <v>12</v>
      </c>
      <c r="C27" s="36"/>
      <c r="D27" s="36"/>
      <c r="E27" s="36"/>
      <c r="F27" s="37"/>
    </row>
    <row r="28" spans="1:6" ht="32" x14ac:dyDescent="0.2">
      <c r="A28" s="44" t="s">
        <v>30</v>
      </c>
      <c r="B28" s="40" t="s">
        <v>31</v>
      </c>
      <c r="C28" s="45">
        <v>10</v>
      </c>
      <c r="D28" s="36" t="s">
        <v>29</v>
      </c>
      <c r="E28" s="40"/>
      <c r="F28" s="46">
        <f>F29</f>
        <v>350000000</v>
      </c>
    </row>
    <row r="29" spans="1:6" x14ac:dyDescent="0.2">
      <c r="A29" s="47">
        <v>51</v>
      </c>
      <c r="B29" s="48" t="s">
        <v>32</v>
      </c>
      <c r="C29" s="49">
        <v>0</v>
      </c>
      <c r="D29" s="36"/>
      <c r="E29" s="48"/>
      <c r="F29" s="50">
        <f>F30</f>
        <v>350000000</v>
      </c>
    </row>
    <row r="30" spans="1:6" ht="32" x14ac:dyDescent="0.2">
      <c r="A30" s="39" t="s">
        <v>16</v>
      </c>
      <c r="B30" s="40" t="s">
        <v>33</v>
      </c>
      <c r="C30" s="40"/>
      <c r="D30" s="36"/>
      <c r="E30" s="40"/>
      <c r="F30" s="46">
        <f>F31</f>
        <v>350000000</v>
      </c>
    </row>
    <row r="31" spans="1:6" x14ac:dyDescent="0.2">
      <c r="A31" s="41">
        <v>537113</v>
      </c>
      <c r="B31" s="42" t="s">
        <v>34</v>
      </c>
      <c r="C31" s="42"/>
      <c r="D31" s="36"/>
      <c r="E31" s="42"/>
      <c r="F31" s="43">
        <f>F33</f>
        <v>350000000</v>
      </c>
    </row>
    <row r="32" spans="1:6" ht="17" x14ac:dyDescent="0.2">
      <c r="A32" s="36"/>
      <c r="B32" s="36" t="s">
        <v>19</v>
      </c>
      <c r="C32" s="36"/>
      <c r="D32" s="36"/>
      <c r="E32" s="36"/>
      <c r="F32" s="37"/>
    </row>
    <row r="33" spans="1:6" ht="34" x14ac:dyDescent="0.2">
      <c r="A33" s="36"/>
      <c r="B33" s="36" t="s">
        <v>35</v>
      </c>
      <c r="C33" s="37">
        <v>140</v>
      </c>
      <c r="D33" s="36" t="s">
        <v>36</v>
      </c>
      <c r="E33" s="38">
        <v>2500000</v>
      </c>
      <c r="F33" s="38">
        <f>C33*E33</f>
        <v>350000000</v>
      </c>
    </row>
    <row r="34" spans="1:6" ht="17" x14ac:dyDescent="0.2">
      <c r="A34" s="8"/>
      <c r="B34" s="8" t="s">
        <v>26</v>
      </c>
      <c r="C34" s="8"/>
      <c r="D34" s="8"/>
      <c r="E34" s="8"/>
      <c r="F34" s="15"/>
    </row>
    <row r="35" spans="1:6" ht="17" x14ac:dyDescent="0.2">
      <c r="A35" s="10" t="s">
        <v>37</v>
      </c>
      <c r="B35" s="11" t="s">
        <v>38</v>
      </c>
      <c r="C35" s="12">
        <v>66100</v>
      </c>
      <c r="D35" s="13" t="s">
        <v>39</v>
      </c>
      <c r="E35" s="11"/>
      <c r="F35" s="14">
        <f>F37+F53+F92</f>
        <v>3626440000</v>
      </c>
    </row>
    <row r="36" spans="1:6" ht="17" x14ac:dyDescent="0.2">
      <c r="A36" s="8"/>
      <c r="B36" s="8" t="s">
        <v>12</v>
      </c>
      <c r="C36" s="8"/>
      <c r="D36" s="8"/>
      <c r="E36" s="8"/>
      <c r="F36" s="15"/>
    </row>
    <row r="37" spans="1:6" ht="32" x14ac:dyDescent="0.2">
      <c r="A37" s="16" t="s">
        <v>40</v>
      </c>
      <c r="B37" s="17" t="s">
        <v>41</v>
      </c>
      <c r="C37" s="18">
        <v>33000</v>
      </c>
      <c r="D37" s="8" t="s">
        <v>39</v>
      </c>
      <c r="E37" s="17"/>
      <c r="F37" s="19">
        <f>F38</f>
        <v>2050000000</v>
      </c>
    </row>
    <row r="38" spans="1:6" x14ac:dyDescent="0.2">
      <c r="A38" s="20">
        <v>60</v>
      </c>
      <c r="B38" s="21" t="s">
        <v>42</v>
      </c>
      <c r="C38" s="22">
        <v>0</v>
      </c>
      <c r="D38" s="8"/>
      <c r="E38" s="21"/>
      <c r="F38" s="23">
        <f>F39+F43+F47</f>
        <v>2050000000</v>
      </c>
    </row>
    <row r="39" spans="1:6" x14ac:dyDescent="0.2">
      <c r="A39" s="24" t="s">
        <v>43</v>
      </c>
      <c r="B39" s="17" t="s">
        <v>44</v>
      </c>
      <c r="C39" s="17"/>
      <c r="D39" s="8"/>
      <c r="E39" s="17"/>
      <c r="F39" s="19">
        <f>F40</f>
        <v>300000000</v>
      </c>
    </row>
    <row r="40" spans="1:6" x14ac:dyDescent="0.2">
      <c r="A40" s="25">
        <v>525119</v>
      </c>
      <c r="B40" s="7" t="s">
        <v>45</v>
      </c>
      <c r="C40" s="7"/>
      <c r="D40" s="8"/>
      <c r="E40" s="7"/>
      <c r="F40" s="9">
        <f>SUM(F42:F42)</f>
        <v>300000000</v>
      </c>
    </row>
    <row r="41" spans="1:6" ht="17" x14ac:dyDescent="0.2">
      <c r="A41" s="8"/>
      <c r="B41" s="8" t="s">
        <v>19</v>
      </c>
      <c r="C41" s="8"/>
      <c r="D41" s="8"/>
      <c r="E41" s="8"/>
      <c r="F41" s="15"/>
    </row>
    <row r="42" spans="1:6" ht="34" x14ac:dyDescent="0.2">
      <c r="A42" s="8"/>
      <c r="B42" s="8" t="s">
        <v>46</v>
      </c>
      <c r="C42" s="15">
        <v>1</v>
      </c>
      <c r="D42" s="8" t="s">
        <v>47</v>
      </c>
      <c r="E42" s="26">
        <v>300000000</v>
      </c>
      <c r="F42" s="26">
        <f>C42*E42</f>
        <v>300000000</v>
      </c>
    </row>
    <row r="43" spans="1:6" x14ac:dyDescent="0.2">
      <c r="A43" s="24" t="s">
        <v>48</v>
      </c>
      <c r="B43" s="27" t="s">
        <v>49</v>
      </c>
      <c r="C43" s="17"/>
      <c r="D43" s="8"/>
      <c r="E43" s="17"/>
      <c r="F43" s="19">
        <f>F44</f>
        <v>750000000</v>
      </c>
    </row>
    <row r="44" spans="1:6" x14ac:dyDescent="0.2">
      <c r="A44" s="25">
        <v>525119</v>
      </c>
      <c r="B44" s="7" t="s">
        <v>45</v>
      </c>
      <c r="C44" s="7"/>
      <c r="D44" s="8"/>
      <c r="E44" s="7"/>
      <c r="F44" s="9">
        <f>SUM(F46:F46)</f>
        <v>750000000</v>
      </c>
    </row>
    <row r="45" spans="1:6" ht="17" x14ac:dyDescent="0.2">
      <c r="A45" s="8"/>
      <c r="B45" s="8" t="s">
        <v>19</v>
      </c>
      <c r="C45" s="8"/>
      <c r="D45" s="8"/>
      <c r="E45" s="8"/>
      <c r="F45" s="15"/>
    </row>
    <row r="46" spans="1:6" ht="34" x14ac:dyDescent="0.2">
      <c r="A46" s="8"/>
      <c r="B46" s="8" t="s">
        <v>50</v>
      </c>
      <c r="C46" s="15">
        <v>1</v>
      </c>
      <c r="D46" s="8" t="s">
        <v>47</v>
      </c>
      <c r="E46" s="26">
        <v>750000000</v>
      </c>
      <c r="F46" s="26">
        <f>C46*E46</f>
        <v>750000000</v>
      </c>
    </row>
    <row r="47" spans="1:6" x14ac:dyDescent="0.2">
      <c r="A47" s="24" t="s">
        <v>51</v>
      </c>
      <c r="B47" s="17" t="s">
        <v>52</v>
      </c>
      <c r="C47" s="17"/>
      <c r="D47" s="8"/>
      <c r="E47" s="17"/>
      <c r="F47" s="19">
        <f>F48</f>
        <v>1000000000</v>
      </c>
    </row>
    <row r="48" spans="1:6" x14ac:dyDescent="0.2">
      <c r="A48" s="25">
        <v>525119</v>
      </c>
      <c r="B48" s="7" t="s">
        <v>45</v>
      </c>
      <c r="C48" s="7"/>
      <c r="D48" s="8"/>
      <c r="E48" s="7"/>
      <c r="F48" s="9">
        <f>SUM(F50:F52)</f>
        <v>1000000000</v>
      </c>
    </row>
    <row r="49" spans="1:6" ht="17" x14ac:dyDescent="0.2">
      <c r="A49" s="8"/>
      <c r="B49" s="8" t="s">
        <v>19</v>
      </c>
      <c r="C49" s="8"/>
      <c r="D49" s="8"/>
      <c r="E49" s="8"/>
      <c r="F49" s="15"/>
    </row>
    <row r="50" spans="1:6" ht="34" x14ac:dyDescent="0.2">
      <c r="A50" s="8"/>
      <c r="B50" s="8" t="s">
        <v>53</v>
      </c>
      <c r="C50" s="15">
        <v>1</v>
      </c>
      <c r="D50" s="8" t="s">
        <v>47</v>
      </c>
      <c r="E50" s="26">
        <v>600000000</v>
      </c>
      <c r="F50" s="26">
        <v>600000000</v>
      </c>
    </row>
    <row r="51" spans="1:6" ht="34" x14ac:dyDescent="0.2">
      <c r="A51" s="36"/>
      <c r="B51" s="36" t="s">
        <v>54</v>
      </c>
      <c r="C51" s="37">
        <v>1</v>
      </c>
      <c r="D51" s="36" t="s">
        <v>47</v>
      </c>
      <c r="E51" s="38">
        <v>200000000</v>
      </c>
      <c r="F51" s="38">
        <f>C51*E51</f>
        <v>200000000</v>
      </c>
    </row>
    <row r="52" spans="1:6" ht="34" x14ac:dyDescent="0.2">
      <c r="A52" s="36"/>
      <c r="B52" s="36" t="s">
        <v>55</v>
      </c>
      <c r="C52" s="37">
        <v>1</v>
      </c>
      <c r="D52" s="36" t="s">
        <v>47</v>
      </c>
      <c r="E52" s="38">
        <v>200000000</v>
      </c>
      <c r="F52" s="38">
        <f>C52*E52</f>
        <v>200000000</v>
      </c>
    </row>
    <row r="53" spans="1:6" ht="32" x14ac:dyDescent="0.2">
      <c r="A53" s="28" t="s">
        <v>56</v>
      </c>
      <c r="B53" s="29" t="s">
        <v>57</v>
      </c>
      <c r="C53" s="30"/>
      <c r="D53" s="31"/>
      <c r="E53" s="29"/>
      <c r="F53" s="32">
        <f>F54+F86</f>
        <v>1351440000</v>
      </c>
    </row>
    <row r="54" spans="1:6" x14ac:dyDescent="0.2">
      <c r="A54" s="20">
        <v>51</v>
      </c>
      <c r="B54" s="21" t="s">
        <v>58</v>
      </c>
      <c r="C54" s="22">
        <v>0</v>
      </c>
      <c r="D54" s="8"/>
      <c r="E54" s="21"/>
      <c r="F54" s="23">
        <f>F55+F77+F82</f>
        <v>951440000</v>
      </c>
    </row>
    <row r="55" spans="1:6" x14ac:dyDescent="0.2">
      <c r="A55" s="24" t="s">
        <v>16</v>
      </c>
      <c r="B55" s="17" t="s">
        <v>59</v>
      </c>
      <c r="C55" s="17"/>
      <c r="D55" s="8"/>
      <c r="E55" s="17"/>
      <c r="F55" s="19">
        <f>F56+F59+F62+F65+F68+F71+F74</f>
        <v>505440000</v>
      </c>
    </row>
    <row r="56" spans="1:6" x14ac:dyDescent="0.2">
      <c r="A56" s="25">
        <v>525111</v>
      </c>
      <c r="B56" s="7" t="s">
        <v>60</v>
      </c>
      <c r="C56" s="7"/>
      <c r="D56" s="8"/>
      <c r="E56" s="7"/>
      <c r="F56" s="9">
        <f>F58</f>
        <v>42840000</v>
      </c>
    </row>
    <row r="57" spans="1:6" ht="17" x14ac:dyDescent="0.2">
      <c r="A57" s="8"/>
      <c r="B57" s="8" t="s">
        <v>19</v>
      </c>
      <c r="C57" s="8"/>
      <c r="D57" s="8"/>
      <c r="E57" s="8"/>
      <c r="F57" s="15"/>
    </row>
    <row r="58" spans="1:6" ht="34" x14ac:dyDescent="0.2">
      <c r="A58" s="36"/>
      <c r="B58" s="36" t="s">
        <v>61</v>
      </c>
      <c r="C58" s="37">
        <v>1</v>
      </c>
      <c r="D58" s="36" t="s">
        <v>47</v>
      </c>
      <c r="E58" s="38">
        <v>42840000</v>
      </c>
      <c r="F58" s="38">
        <f>C58*E58</f>
        <v>42840000</v>
      </c>
    </row>
    <row r="59" spans="1:6" x14ac:dyDescent="0.2">
      <c r="A59" s="25">
        <v>525112</v>
      </c>
      <c r="B59" s="7" t="s">
        <v>21</v>
      </c>
      <c r="C59" s="7"/>
      <c r="D59" s="8"/>
      <c r="E59" s="7"/>
      <c r="F59" s="9">
        <f>F61</f>
        <v>90000000</v>
      </c>
    </row>
    <row r="60" spans="1:6" ht="17" x14ac:dyDescent="0.2">
      <c r="A60" s="8"/>
      <c r="B60" s="8" t="s">
        <v>19</v>
      </c>
      <c r="C60" s="8"/>
      <c r="D60" s="8"/>
      <c r="E60" s="8"/>
      <c r="F60" s="15"/>
    </row>
    <row r="61" spans="1:6" ht="34" x14ac:dyDescent="0.2">
      <c r="A61" s="8"/>
      <c r="B61" s="8" t="s">
        <v>62</v>
      </c>
      <c r="C61" s="15">
        <v>1</v>
      </c>
      <c r="D61" s="8" t="s">
        <v>47</v>
      </c>
      <c r="E61" s="26">
        <v>90000000</v>
      </c>
      <c r="F61" s="26">
        <v>90000000</v>
      </c>
    </row>
    <row r="62" spans="1:6" x14ac:dyDescent="0.2">
      <c r="A62" s="25">
        <v>525115</v>
      </c>
      <c r="B62" s="7" t="s">
        <v>63</v>
      </c>
      <c r="C62" s="7"/>
      <c r="D62" s="8"/>
      <c r="E62" s="7"/>
      <c r="F62" s="9">
        <f>SUM(F64:F64)</f>
        <v>57000000</v>
      </c>
    </row>
    <row r="63" spans="1:6" ht="17" x14ac:dyDescent="0.2">
      <c r="A63" s="8"/>
      <c r="B63" s="8" t="s">
        <v>19</v>
      </c>
      <c r="C63" s="8"/>
      <c r="D63" s="8"/>
      <c r="E63" s="8"/>
      <c r="F63" s="15"/>
    </row>
    <row r="64" spans="1:6" ht="17" x14ac:dyDescent="0.2">
      <c r="A64" s="8"/>
      <c r="B64" s="8" t="s">
        <v>64</v>
      </c>
      <c r="C64" s="15">
        <v>1</v>
      </c>
      <c r="D64" s="8" t="s">
        <v>47</v>
      </c>
      <c r="E64" s="26">
        <v>57000000</v>
      </c>
      <c r="F64" s="26">
        <f>C64*E64</f>
        <v>57000000</v>
      </c>
    </row>
    <row r="65" spans="1:6" x14ac:dyDescent="0.2">
      <c r="A65" s="25">
        <v>525119</v>
      </c>
      <c r="B65" s="7" t="s">
        <v>45</v>
      </c>
      <c r="C65" s="7"/>
      <c r="D65" s="8"/>
      <c r="E65" s="7"/>
      <c r="F65" s="9">
        <f>F67</f>
        <v>90000000</v>
      </c>
    </row>
    <row r="66" spans="1:6" ht="17" x14ac:dyDescent="0.2">
      <c r="A66" s="8"/>
      <c r="B66" s="8" t="s">
        <v>19</v>
      </c>
      <c r="C66" s="8"/>
      <c r="D66" s="8"/>
      <c r="E66" s="8"/>
      <c r="F66" s="15"/>
    </row>
    <row r="67" spans="1:6" ht="34" x14ac:dyDescent="0.2">
      <c r="A67" s="8"/>
      <c r="B67" s="8" t="s">
        <v>65</v>
      </c>
      <c r="C67" s="15">
        <v>1</v>
      </c>
      <c r="D67" s="8" t="s">
        <v>47</v>
      </c>
      <c r="E67" s="26">
        <v>90000000</v>
      </c>
      <c r="F67" s="26">
        <v>90000000</v>
      </c>
    </row>
    <row r="68" spans="1:6" x14ac:dyDescent="0.2">
      <c r="A68" s="25">
        <v>525121</v>
      </c>
      <c r="B68" s="7" t="s">
        <v>66</v>
      </c>
      <c r="C68" s="7"/>
      <c r="D68" s="8"/>
      <c r="E68" s="7"/>
      <c r="F68" s="9">
        <f>F70</f>
        <v>72000000</v>
      </c>
    </row>
    <row r="69" spans="1:6" ht="17" x14ac:dyDescent="0.2">
      <c r="A69" s="8"/>
      <c r="B69" s="8" t="s">
        <v>19</v>
      </c>
      <c r="C69" s="8"/>
      <c r="D69" s="8"/>
      <c r="E69" s="8"/>
      <c r="F69" s="15"/>
    </row>
    <row r="70" spans="1:6" ht="17" x14ac:dyDescent="0.2">
      <c r="A70" s="8"/>
      <c r="B70" s="8" t="s">
        <v>67</v>
      </c>
      <c r="C70" s="15">
        <v>12</v>
      </c>
      <c r="D70" s="8" t="s">
        <v>68</v>
      </c>
      <c r="E70" s="26">
        <v>6000000</v>
      </c>
      <c r="F70" s="26">
        <v>72000000</v>
      </c>
    </row>
    <row r="71" spans="1:6" x14ac:dyDescent="0.2">
      <c r="A71" s="25">
        <v>525124</v>
      </c>
      <c r="B71" s="7" t="s">
        <v>69</v>
      </c>
      <c r="C71" s="7"/>
      <c r="D71" s="8"/>
      <c r="E71" s="7"/>
      <c r="F71" s="9">
        <f>F73</f>
        <v>3600000</v>
      </c>
    </row>
    <row r="72" spans="1:6" ht="17" x14ac:dyDescent="0.2">
      <c r="A72" s="8"/>
      <c r="B72" s="8" t="s">
        <v>19</v>
      </c>
      <c r="C72" s="8"/>
      <c r="D72" s="8"/>
      <c r="E72" s="8"/>
      <c r="F72" s="15"/>
    </row>
    <row r="73" spans="1:6" ht="17" x14ac:dyDescent="0.2">
      <c r="A73" s="8"/>
      <c r="B73" s="8" t="s">
        <v>70</v>
      </c>
      <c r="C73" s="15">
        <v>12</v>
      </c>
      <c r="D73" s="8" t="s">
        <v>68</v>
      </c>
      <c r="E73" s="26">
        <v>300000</v>
      </c>
      <c r="F73" s="26">
        <v>3600000</v>
      </c>
    </row>
    <row r="74" spans="1:6" x14ac:dyDescent="0.2">
      <c r="A74" s="25">
        <v>525152</v>
      </c>
      <c r="B74" s="7" t="s">
        <v>71</v>
      </c>
      <c r="C74" s="7"/>
      <c r="D74" s="8"/>
      <c r="E74" s="7"/>
      <c r="F74" s="9">
        <f>F76</f>
        <v>150000000</v>
      </c>
    </row>
    <row r="75" spans="1:6" ht="17" x14ac:dyDescent="0.2">
      <c r="A75" s="8"/>
      <c r="B75" s="8" t="s">
        <v>19</v>
      </c>
      <c r="C75" s="8"/>
      <c r="D75" s="8"/>
      <c r="E75" s="8"/>
      <c r="F75" s="15"/>
    </row>
    <row r="76" spans="1:6" ht="34" x14ac:dyDescent="0.2">
      <c r="A76" s="8"/>
      <c r="B76" s="8" t="s">
        <v>72</v>
      </c>
      <c r="C76" s="15">
        <v>100</v>
      </c>
      <c r="D76" s="8" t="s">
        <v>23</v>
      </c>
      <c r="E76" s="26">
        <v>1500000</v>
      </c>
      <c r="F76" s="26">
        <v>150000000</v>
      </c>
    </row>
    <row r="77" spans="1:6" x14ac:dyDescent="0.2">
      <c r="A77" s="24" t="s">
        <v>43</v>
      </c>
      <c r="B77" s="17" t="s">
        <v>73</v>
      </c>
      <c r="C77" s="17"/>
      <c r="D77" s="8"/>
      <c r="E77" s="17"/>
      <c r="F77" s="19">
        <f>F78</f>
        <v>196000000</v>
      </c>
    </row>
    <row r="78" spans="1:6" x14ac:dyDescent="0.2">
      <c r="A78" s="25">
        <v>525111</v>
      </c>
      <c r="B78" s="7" t="s">
        <v>60</v>
      </c>
      <c r="C78" s="7"/>
      <c r="D78" s="8"/>
      <c r="E78" s="7"/>
      <c r="F78" s="9">
        <f>F80</f>
        <v>196000000</v>
      </c>
    </row>
    <row r="79" spans="1:6" ht="17" x14ac:dyDescent="0.2">
      <c r="A79" s="8"/>
      <c r="B79" s="8" t="s">
        <v>19</v>
      </c>
      <c r="C79" s="8"/>
      <c r="D79" s="8"/>
      <c r="E79" s="8"/>
      <c r="F79" s="15"/>
    </row>
    <row r="80" spans="1:6" ht="34" x14ac:dyDescent="0.2">
      <c r="A80" s="8"/>
      <c r="B80" s="8" t="s">
        <v>74</v>
      </c>
      <c r="C80" s="15">
        <v>14</v>
      </c>
      <c r="D80" s="8" t="s">
        <v>68</v>
      </c>
      <c r="E80" s="26">
        <v>14000000</v>
      </c>
      <c r="F80" s="26">
        <f>C80*E80</f>
        <v>196000000</v>
      </c>
    </row>
    <row r="81" spans="1:6" x14ac:dyDescent="0.2">
      <c r="A81" s="39" t="s">
        <v>75</v>
      </c>
      <c r="B81" s="40" t="s">
        <v>76</v>
      </c>
      <c r="C81" s="37"/>
      <c r="D81" s="36"/>
      <c r="E81" s="38"/>
      <c r="F81" s="38"/>
    </row>
    <row r="82" spans="1:6" x14ac:dyDescent="0.2">
      <c r="A82" s="41">
        <v>525114</v>
      </c>
      <c r="B82" s="42" t="s">
        <v>77</v>
      </c>
      <c r="C82" s="42"/>
      <c r="D82" s="36"/>
      <c r="E82" s="42"/>
      <c r="F82" s="43">
        <f>SUM(F84:F85)</f>
        <v>250000000</v>
      </c>
    </row>
    <row r="83" spans="1:6" ht="17" x14ac:dyDescent="0.2">
      <c r="A83" s="36"/>
      <c r="B83" s="36" t="s">
        <v>19</v>
      </c>
      <c r="C83" s="36"/>
      <c r="D83" s="36"/>
      <c r="E83" s="36"/>
      <c r="F83" s="37"/>
    </row>
    <row r="84" spans="1:6" ht="17" x14ac:dyDescent="0.2">
      <c r="A84" s="36"/>
      <c r="B84" s="36" t="s">
        <v>78</v>
      </c>
      <c r="C84" s="37">
        <v>1</v>
      </c>
      <c r="D84" s="36" t="s">
        <v>47</v>
      </c>
      <c r="E84" s="38">
        <v>150000000</v>
      </c>
      <c r="F84" s="38">
        <f>C84*E84</f>
        <v>150000000</v>
      </c>
    </row>
    <row r="85" spans="1:6" ht="17" x14ac:dyDescent="0.2">
      <c r="A85" s="36"/>
      <c r="B85" s="36" t="s">
        <v>79</v>
      </c>
      <c r="C85" s="37">
        <v>1</v>
      </c>
      <c r="D85" s="36" t="s">
        <v>47</v>
      </c>
      <c r="E85" s="38">
        <v>100000000</v>
      </c>
      <c r="F85" s="38">
        <f>C85*E85</f>
        <v>100000000</v>
      </c>
    </row>
    <row r="86" spans="1:6" ht="32" x14ac:dyDescent="0.2">
      <c r="A86" s="20">
        <v>53</v>
      </c>
      <c r="B86" s="21" t="s">
        <v>80</v>
      </c>
      <c r="C86" s="22">
        <v>0</v>
      </c>
      <c r="D86" s="8"/>
      <c r="E86" s="21"/>
      <c r="F86" s="23">
        <f>F87</f>
        <v>400000000</v>
      </c>
    </row>
    <row r="87" spans="1:6" ht="32" x14ac:dyDescent="0.2">
      <c r="A87" s="24" t="s">
        <v>16</v>
      </c>
      <c r="B87" s="17" t="s">
        <v>81</v>
      </c>
      <c r="C87" s="17"/>
      <c r="D87" s="8"/>
      <c r="E87" s="17"/>
      <c r="F87" s="19">
        <f>F88</f>
        <v>400000000</v>
      </c>
    </row>
    <row r="88" spans="1:6" x14ac:dyDescent="0.2">
      <c r="A88" s="25">
        <v>525119</v>
      </c>
      <c r="B88" s="7" t="s">
        <v>45</v>
      </c>
      <c r="C88" s="7"/>
      <c r="D88" s="8"/>
      <c r="E88" s="7"/>
      <c r="F88" s="9">
        <f>SUM(F90:F91)</f>
        <v>400000000</v>
      </c>
    </row>
    <row r="89" spans="1:6" ht="17" x14ac:dyDescent="0.2">
      <c r="A89" s="8"/>
      <c r="B89" s="8" t="s">
        <v>19</v>
      </c>
      <c r="C89" s="8"/>
      <c r="D89" s="8"/>
      <c r="E89" s="8"/>
      <c r="F89" s="15"/>
    </row>
    <row r="90" spans="1:6" ht="34" x14ac:dyDescent="0.2">
      <c r="A90" s="8"/>
      <c r="B90" s="8" t="s">
        <v>82</v>
      </c>
      <c r="C90" s="15">
        <v>1</v>
      </c>
      <c r="D90" s="8" t="s">
        <v>47</v>
      </c>
      <c r="E90" s="26">
        <v>200000000</v>
      </c>
      <c r="F90" s="26">
        <f>SUM(E90)</f>
        <v>200000000</v>
      </c>
    </row>
    <row r="91" spans="1:6" ht="51" x14ac:dyDescent="0.2">
      <c r="A91" s="36"/>
      <c r="B91" s="36" t="s">
        <v>83</v>
      </c>
      <c r="C91" s="37">
        <v>1</v>
      </c>
      <c r="D91" s="36" t="s">
        <v>47</v>
      </c>
      <c r="E91" s="38">
        <v>200000000</v>
      </c>
      <c r="F91" s="38">
        <f>C91*E91</f>
        <v>200000000</v>
      </c>
    </row>
    <row r="92" spans="1:6" ht="32" x14ac:dyDescent="0.2">
      <c r="A92" s="10" t="s">
        <v>84</v>
      </c>
      <c r="B92" s="11" t="s">
        <v>85</v>
      </c>
      <c r="C92" s="12">
        <v>100</v>
      </c>
      <c r="D92" s="13" t="s">
        <v>39</v>
      </c>
      <c r="E92" s="11"/>
      <c r="F92" s="14">
        <f>F93+F98</f>
        <v>225000000</v>
      </c>
    </row>
    <row r="93" spans="1:6" x14ac:dyDescent="0.2">
      <c r="A93" s="20">
        <v>51</v>
      </c>
      <c r="B93" s="21" t="s">
        <v>86</v>
      </c>
      <c r="C93" s="22">
        <v>0</v>
      </c>
      <c r="D93" s="8"/>
      <c r="E93" s="21"/>
      <c r="F93" s="23">
        <f>F94</f>
        <v>175000000</v>
      </c>
    </row>
    <row r="94" spans="1:6" x14ac:dyDescent="0.2">
      <c r="A94" s="24" t="s">
        <v>16</v>
      </c>
      <c r="B94" s="17" t="s">
        <v>87</v>
      </c>
      <c r="C94" s="17"/>
      <c r="D94" s="8"/>
      <c r="E94" s="17"/>
      <c r="F94" s="19">
        <f>F95</f>
        <v>175000000</v>
      </c>
    </row>
    <row r="95" spans="1:6" x14ac:dyDescent="0.2">
      <c r="A95" s="25">
        <v>525119</v>
      </c>
      <c r="B95" s="7" t="s">
        <v>45</v>
      </c>
      <c r="C95" s="7"/>
      <c r="D95" s="8"/>
      <c r="E95" s="7"/>
      <c r="F95" s="9">
        <f>F97</f>
        <v>175000000</v>
      </c>
    </row>
    <row r="96" spans="1:6" ht="17" x14ac:dyDescent="0.2">
      <c r="A96" s="8"/>
      <c r="B96" s="8" t="s">
        <v>19</v>
      </c>
      <c r="C96" s="8"/>
      <c r="D96" s="8"/>
      <c r="E96" s="8"/>
      <c r="F96" s="15"/>
    </row>
    <row r="97" spans="1:6" ht="17" x14ac:dyDescent="0.2">
      <c r="A97" s="8"/>
      <c r="B97" s="8" t="s">
        <v>88</v>
      </c>
      <c r="C97" s="15">
        <v>7</v>
      </c>
      <c r="D97" s="8" t="s">
        <v>89</v>
      </c>
      <c r="E97" s="26">
        <v>25000000</v>
      </c>
      <c r="F97" s="26">
        <v>175000000</v>
      </c>
    </row>
    <row r="98" spans="1:6" x14ac:dyDescent="0.2">
      <c r="A98" s="20">
        <v>52</v>
      </c>
      <c r="B98" s="21" t="s">
        <v>90</v>
      </c>
      <c r="C98" s="22">
        <v>0</v>
      </c>
      <c r="D98" s="8"/>
      <c r="E98" s="21"/>
      <c r="F98" s="23">
        <f>F99</f>
        <v>50000000</v>
      </c>
    </row>
    <row r="99" spans="1:6" x14ac:dyDescent="0.2">
      <c r="A99" s="24" t="s">
        <v>16</v>
      </c>
      <c r="B99" s="17" t="s">
        <v>91</v>
      </c>
      <c r="C99" s="17"/>
      <c r="D99" s="8"/>
      <c r="E99" s="17"/>
      <c r="F99" s="19">
        <f>F100</f>
        <v>50000000</v>
      </c>
    </row>
    <row r="100" spans="1:6" x14ac:dyDescent="0.2">
      <c r="A100" s="25">
        <v>525119</v>
      </c>
      <c r="B100" s="7" t="s">
        <v>45</v>
      </c>
      <c r="C100" s="7"/>
      <c r="D100" s="8"/>
      <c r="E100" s="7"/>
      <c r="F100" s="9">
        <f>F102</f>
        <v>50000000</v>
      </c>
    </row>
    <row r="101" spans="1:6" ht="17" x14ac:dyDescent="0.2">
      <c r="A101" s="8"/>
      <c r="B101" s="8" t="s">
        <v>19</v>
      </c>
      <c r="C101" s="8"/>
      <c r="D101" s="8"/>
      <c r="E101" s="8"/>
      <c r="F101" s="15"/>
    </row>
    <row r="102" spans="1:6" ht="34" x14ac:dyDescent="0.2">
      <c r="A102" s="8"/>
      <c r="B102" s="8" t="s">
        <v>92</v>
      </c>
      <c r="C102" s="15">
        <v>1</v>
      </c>
      <c r="D102" s="8" t="s">
        <v>89</v>
      </c>
      <c r="E102" s="26">
        <v>50000000</v>
      </c>
      <c r="F102" s="26">
        <v>50000000</v>
      </c>
    </row>
    <row r="103" spans="1:6" x14ac:dyDescent="0.2">
      <c r="A103" s="8"/>
      <c r="B103" s="8"/>
      <c r="C103" s="15"/>
      <c r="D103" s="8"/>
      <c r="E103" s="26"/>
      <c r="F103" s="26"/>
    </row>
    <row r="104" spans="1:6" x14ac:dyDescent="0.2">
      <c r="A104" s="8"/>
      <c r="B104" s="8"/>
      <c r="C104" s="15"/>
      <c r="D104" s="8"/>
      <c r="E104" s="26"/>
      <c r="F104" s="26"/>
    </row>
    <row r="105" spans="1:6" x14ac:dyDescent="0.2">
      <c r="A105" s="8"/>
      <c r="B105" s="8"/>
      <c r="C105" s="15"/>
      <c r="D105" s="8"/>
      <c r="E105" s="26"/>
      <c r="F105" s="26"/>
    </row>
    <row r="106" spans="1:6" x14ac:dyDescent="0.2">
      <c r="E106" t="s">
        <v>93</v>
      </c>
      <c r="F106" s="33">
        <v>44624</v>
      </c>
    </row>
    <row r="107" spans="1:6" x14ac:dyDescent="0.2">
      <c r="E107" t="s">
        <v>94</v>
      </c>
    </row>
    <row r="112" spans="1:6" x14ac:dyDescent="0.2">
      <c r="E112" t="s">
        <v>95</v>
      </c>
    </row>
    <row r="113" spans="5:5" x14ac:dyDescent="0.2">
      <c r="E113" t="s">
        <v>96</v>
      </c>
    </row>
  </sheetData>
  <mergeCells count="2">
    <mergeCell ref="A1:F1"/>
    <mergeCell ref="A2:F2"/>
  </mergeCells>
  <pageMargins left="0.7" right="0.7" top="0.75" bottom="0.75" header="0.3" footer="0.3"/>
  <pageSetup paperSize="9" scale="7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syarifahsuryani155@gmail.com</dc:creator>
  <cp:lastModifiedBy>syarifahsuryani155@gmail.com</cp:lastModifiedBy>
  <cp:lastPrinted>2023-09-13T07:47:30Z</cp:lastPrinted>
  <dcterms:created xsi:type="dcterms:W3CDTF">2023-09-13T07:37:55Z</dcterms:created>
  <dcterms:modified xsi:type="dcterms:W3CDTF">2023-09-13T07:48:45Z</dcterms:modified>
</cp:coreProperties>
</file>